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Instructions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<sst xmlns="http://schemas.openxmlformats.org/spreadsheetml/2006/main" count="48" uniqueCount="30">
  <si>
    <t>Purchases and sales for the year are as follows:</t>
  </si>
  <si>
    <t xml:space="preserve">Purchase </t>
  </si>
  <si>
    <t>Units</t>
  </si>
  <si>
    <t>per Unit</t>
  </si>
  <si>
    <t>Sale</t>
  </si>
  <si>
    <t xml:space="preserve">                                      </t>
  </si>
  <si>
    <t>Beg Inv.</t>
  </si>
  <si>
    <t>Total Units</t>
  </si>
  <si>
    <t>Ending Inventory</t>
  </si>
  <si>
    <t>Goods Sold</t>
  </si>
  <si>
    <t>LIFO</t>
  </si>
  <si>
    <t>Date</t>
  </si>
  <si>
    <t>Action</t>
  </si>
  <si>
    <t>Unit Price</t>
  </si>
  <si>
    <t>Total Inventory</t>
  </si>
  <si>
    <t>Total Value</t>
  </si>
  <si>
    <t>Beg Inv</t>
  </si>
  <si>
    <t>FIFO</t>
  </si>
  <si>
    <t>Goods Avaiable</t>
  </si>
  <si>
    <t>Less: EI</t>
  </si>
  <si>
    <t>COGS</t>
  </si>
  <si>
    <t>Total Sales</t>
  </si>
  <si>
    <t>Sales COGS</t>
  </si>
  <si>
    <t>Gross Profit</t>
  </si>
  <si>
    <t>Operating Exp</t>
  </si>
  <si>
    <t>Income before Taxes</t>
  </si>
  <si>
    <t>Income Taxes @ 30%</t>
  </si>
  <si>
    <t>Net Income</t>
  </si>
  <si>
    <t>Calculate the cost of ending inventory using LIFO and FIFO methods assuming a PERPETUAL inventory accumulation system</t>
  </si>
  <si>
    <t>Using operating expenses of $10,000 and an income tax rate of 30%, prepare income statements for each of the two methods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</si>
</sst>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/d/yyyy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4" fontId="0" fillId="0" borderId="0" xfId="17" applyAlignment="1">
      <alignment/>
    </xf>
    <xf numFmtId="44" fontId="0" fillId="0" borderId="0" xfId="17" applyNumberFormat="1" applyFont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165" fontId="0" fillId="0" borderId="2" xfId="17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6" fontId="0" fillId="0" borderId="6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7" xfId="0" applyNumberFormat="1" applyBorder="1" applyAlignment="1">
      <alignment/>
    </xf>
    <xf numFmtId="4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44" fontId="1" fillId="0" borderId="8" xfId="0" applyNumberFormat="1" applyFont="1" applyBorder="1" applyAlignment="1">
      <alignment/>
    </xf>
    <xf numFmtId="0" fontId="0" fillId="0" borderId="3" xfId="0" applyBorder="1" applyAlignment="1">
      <alignment/>
    </xf>
    <xf numFmtId="44" fontId="0" fillId="0" borderId="0" xfId="17" applyBorder="1" applyAlignment="1">
      <alignment/>
    </xf>
    <xf numFmtId="16" fontId="0" fillId="0" borderId="9" xfId="0" applyNumberFormat="1" applyBorder="1" applyAlignment="1">
      <alignment/>
    </xf>
    <xf numFmtId="44" fontId="0" fillId="0" borderId="1" xfId="17" applyBorder="1" applyAlignment="1">
      <alignment/>
    </xf>
    <xf numFmtId="16" fontId="0" fillId="0" borderId="3" xfId="0" applyNumberFormat="1" applyBorder="1" applyAlignment="1">
      <alignment/>
    </xf>
    <xf numFmtId="0" fontId="0" fillId="0" borderId="0" xfId="0" applyFont="1" applyBorder="1" applyAlignment="1">
      <alignment horizontal="right"/>
    </xf>
    <xf numFmtId="44" fontId="0" fillId="0" borderId="0" xfId="17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44" fontId="2" fillId="0" borderId="12" xfId="0" applyNumberFormat="1" applyFont="1" applyBorder="1" applyAlignment="1">
      <alignment/>
    </xf>
    <xf numFmtId="44" fontId="2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3" ht="12.75">
      <c r="A3" t="s">
        <v>0</v>
      </c>
    </row>
    <row r="4" spans="3:4" ht="12.75">
      <c r="C4" s="2" t="s">
        <v>2</v>
      </c>
      <c r="D4" s="2" t="s">
        <v>3</v>
      </c>
    </row>
    <row r="5" spans="1:4" ht="12.75">
      <c r="A5" t="s">
        <v>6</v>
      </c>
      <c r="C5" s="5">
        <v>200</v>
      </c>
      <c r="D5" s="4">
        <v>12</v>
      </c>
    </row>
    <row r="6" spans="1:4" ht="12.75">
      <c r="A6" s="1">
        <v>37288</v>
      </c>
      <c r="B6" t="s">
        <v>1</v>
      </c>
      <c r="C6">
        <v>275</v>
      </c>
      <c r="D6" s="3">
        <v>12.5</v>
      </c>
    </row>
    <row r="7" spans="1:4" ht="12.75">
      <c r="A7" s="1">
        <v>37330</v>
      </c>
      <c r="B7" t="s">
        <v>4</v>
      </c>
      <c r="C7">
        <v>400</v>
      </c>
      <c r="D7" s="3">
        <v>28</v>
      </c>
    </row>
    <row r="8" spans="1:4" ht="12.75">
      <c r="A8" s="1">
        <v>37391</v>
      </c>
      <c r="B8" t="s">
        <v>1</v>
      </c>
      <c r="C8">
        <v>350</v>
      </c>
      <c r="D8" s="3">
        <v>14</v>
      </c>
    </row>
    <row r="9" spans="1:4" ht="12.75">
      <c r="A9" s="1">
        <v>37438</v>
      </c>
      <c r="B9" t="s">
        <v>1</v>
      </c>
      <c r="C9">
        <v>510</v>
      </c>
      <c r="D9" s="3">
        <v>14.5</v>
      </c>
    </row>
    <row r="10" spans="1:4" ht="12.75">
      <c r="A10" s="1">
        <v>37493</v>
      </c>
      <c r="B10" t="s">
        <v>4</v>
      </c>
      <c r="C10">
        <v>800</v>
      </c>
      <c r="D10" s="3">
        <v>30</v>
      </c>
    </row>
    <row r="11" spans="1:4" ht="12.75">
      <c r="A11" s="1">
        <v>37560</v>
      </c>
      <c r="B11" t="s">
        <v>1</v>
      </c>
      <c r="C11">
        <v>650</v>
      </c>
      <c r="D11" s="3">
        <v>15</v>
      </c>
    </row>
    <row r="15" ht="12.75">
      <c r="A15" t="s">
        <v>28</v>
      </c>
    </row>
    <row r="17" ht="12.75">
      <c r="A17" t="s">
        <v>29</v>
      </c>
    </row>
  </sheetData>
  <printOptions/>
  <pageMargins left="0.75" right="0.75" top="1" bottom="1" header="0.5" footer="0.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E60" sqref="E60"/>
    </sheetView>
  </sheetViews>
  <sheetFormatPr defaultColWidth="9.140625" defaultRowHeight="12.75"/>
  <cols>
    <col min="1" max="1" width="19.140625" style="0" customWidth="1"/>
    <col min="2" max="3" width="12.8515625" style="0" bestFit="1" customWidth="1"/>
    <col min="4" max="5" width="11.28125" style="0" bestFit="1" customWidth="1"/>
    <col min="7" max="7" width="11.28125" style="0" bestFit="1" customWidth="1"/>
  </cols>
  <sheetData>
    <row r="1" spans="1:5" ht="12.75">
      <c r="A1" s="27"/>
      <c r="B1" s="15"/>
      <c r="C1" s="34" t="s">
        <v>2</v>
      </c>
      <c r="D1" s="34" t="s">
        <v>3</v>
      </c>
      <c r="E1" s="16"/>
    </row>
    <row r="2" spans="1:5" ht="12.75">
      <c r="A2" s="17" t="s">
        <v>6</v>
      </c>
      <c r="B2" s="18"/>
      <c r="C2" s="32">
        <v>200</v>
      </c>
      <c r="D2" s="33">
        <v>12</v>
      </c>
      <c r="E2" s="22">
        <f>C2*D2</f>
        <v>2400</v>
      </c>
    </row>
    <row r="3" spans="1:5" ht="12.75">
      <c r="A3" s="20">
        <v>37288</v>
      </c>
      <c r="B3" s="18" t="s">
        <v>1</v>
      </c>
      <c r="C3" s="18">
        <v>275</v>
      </c>
      <c r="D3" s="28">
        <v>12.5</v>
      </c>
      <c r="E3" s="22">
        <f aca="true" t="shared" si="0" ref="E3:E8">C3*D3</f>
        <v>3437.5</v>
      </c>
    </row>
    <row r="4" spans="1:5" ht="12.75">
      <c r="A4" s="20">
        <v>37330</v>
      </c>
      <c r="B4" s="18" t="s">
        <v>4</v>
      </c>
      <c r="C4" s="18">
        <v>400</v>
      </c>
      <c r="D4" s="28">
        <v>28</v>
      </c>
      <c r="E4" s="22">
        <f t="shared" si="0"/>
        <v>11200</v>
      </c>
    </row>
    <row r="5" spans="1:5" ht="12.75">
      <c r="A5" s="20">
        <v>37391</v>
      </c>
      <c r="B5" s="18" t="s">
        <v>1</v>
      </c>
      <c r="C5" s="18">
        <v>350</v>
      </c>
      <c r="D5" s="28">
        <v>14</v>
      </c>
      <c r="E5" s="22">
        <f t="shared" si="0"/>
        <v>4900</v>
      </c>
    </row>
    <row r="6" spans="1:5" ht="12.75">
      <c r="A6" s="20">
        <v>37438</v>
      </c>
      <c r="B6" s="18" t="s">
        <v>1</v>
      </c>
      <c r="C6" s="18">
        <v>510</v>
      </c>
      <c r="D6" s="28">
        <v>14.5</v>
      </c>
      <c r="E6" s="22">
        <f t="shared" si="0"/>
        <v>7395</v>
      </c>
    </row>
    <row r="7" spans="1:5" ht="12.75">
      <c r="A7" s="20">
        <v>37493</v>
      </c>
      <c r="B7" s="18" t="s">
        <v>4</v>
      </c>
      <c r="C7" s="18">
        <v>800</v>
      </c>
      <c r="D7" s="28">
        <v>30</v>
      </c>
      <c r="E7" s="22">
        <f t="shared" si="0"/>
        <v>24000</v>
      </c>
    </row>
    <row r="8" spans="1:5" ht="12.75">
      <c r="A8" s="29">
        <v>37560</v>
      </c>
      <c r="B8" s="8" t="s">
        <v>1</v>
      </c>
      <c r="C8" s="8">
        <v>650</v>
      </c>
      <c r="D8" s="30">
        <v>15</v>
      </c>
      <c r="E8" s="23">
        <f t="shared" si="0"/>
        <v>9750</v>
      </c>
    </row>
    <row r="10" spans="1:5" ht="12.75">
      <c r="A10" s="31" t="s">
        <v>7</v>
      </c>
      <c r="B10" s="15"/>
      <c r="C10" s="16">
        <f>C2+C3+C5+C6+C8</f>
        <v>1985</v>
      </c>
      <c r="D10" s="3"/>
      <c r="E10" s="6"/>
    </row>
    <row r="11" spans="1:5" ht="12.75">
      <c r="A11" s="20" t="s">
        <v>15</v>
      </c>
      <c r="B11" s="18"/>
      <c r="C11" s="22">
        <f>E2+E3+E5+E6+E8</f>
        <v>27882.5</v>
      </c>
      <c r="D11" s="3"/>
      <c r="E11" s="6"/>
    </row>
    <row r="12" spans="1:3" ht="12.75">
      <c r="A12" s="17" t="s">
        <v>8</v>
      </c>
      <c r="B12" s="18"/>
      <c r="C12" s="19">
        <f>C10-C13</f>
        <v>785</v>
      </c>
    </row>
    <row r="13" spans="1:5" ht="12.75">
      <c r="A13" s="17" t="s">
        <v>9</v>
      </c>
      <c r="B13" s="18"/>
      <c r="C13" s="19">
        <f>C4+C7</f>
        <v>1200</v>
      </c>
      <c r="E13" s="7"/>
    </row>
    <row r="14" spans="1:3" ht="12.75">
      <c r="A14" s="24" t="s">
        <v>21</v>
      </c>
      <c r="B14" s="8"/>
      <c r="C14" s="23">
        <f>E7+E4</f>
        <v>35200</v>
      </c>
    </row>
    <row r="16" spans="1:7" ht="12.75">
      <c r="A16" s="14" t="s">
        <v>10</v>
      </c>
      <c r="B16" s="15"/>
      <c r="C16" s="15"/>
      <c r="D16" s="15"/>
      <c r="E16" s="15"/>
      <c r="F16" s="15"/>
      <c r="G16" s="16"/>
    </row>
    <row r="17" spans="1:7" ht="12.75">
      <c r="A17" s="17" t="s">
        <v>11</v>
      </c>
      <c r="B17" s="18" t="s">
        <v>12</v>
      </c>
      <c r="C17" s="18" t="s">
        <v>2</v>
      </c>
      <c r="D17" s="18" t="s">
        <v>13</v>
      </c>
      <c r="E17" s="18" t="s">
        <v>14</v>
      </c>
      <c r="F17" s="18" t="s">
        <v>13</v>
      </c>
      <c r="G17" s="19" t="s">
        <v>15</v>
      </c>
    </row>
    <row r="18" spans="1:7" ht="12.75">
      <c r="A18" s="20">
        <v>37257</v>
      </c>
      <c r="B18" s="18" t="s">
        <v>16</v>
      </c>
      <c r="C18" s="18">
        <f>C2</f>
        <v>200</v>
      </c>
      <c r="D18" s="21">
        <f>D2</f>
        <v>12</v>
      </c>
      <c r="E18" s="18">
        <f>C18</f>
        <v>200</v>
      </c>
      <c r="F18" s="21">
        <f>D18</f>
        <v>12</v>
      </c>
      <c r="G18" s="22">
        <f>E18*F18</f>
        <v>2400</v>
      </c>
    </row>
    <row r="19" spans="1:7" ht="12.75">
      <c r="A19" s="20">
        <f>A3</f>
        <v>37288</v>
      </c>
      <c r="B19" s="18" t="str">
        <f>B3</f>
        <v>Purchase </v>
      </c>
      <c r="C19" s="18">
        <f>C3</f>
        <v>275</v>
      </c>
      <c r="D19" s="21">
        <f>D3</f>
        <v>12.5</v>
      </c>
      <c r="E19" s="8">
        <f>C19</f>
        <v>275</v>
      </c>
      <c r="F19" s="9">
        <f>D19</f>
        <v>12.5</v>
      </c>
      <c r="G19" s="23">
        <f>E19*F19</f>
        <v>3437.5</v>
      </c>
    </row>
    <row r="20" spans="1:7" ht="12.75">
      <c r="A20" s="17"/>
      <c r="B20" s="18"/>
      <c r="C20" s="18"/>
      <c r="D20" s="18"/>
      <c r="E20" s="18">
        <f>E18+E19</f>
        <v>475</v>
      </c>
      <c r="F20" s="21">
        <f>G20/E20</f>
        <v>12.289473684210526</v>
      </c>
      <c r="G20" s="22">
        <f>G18+G19</f>
        <v>5837.5</v>
      </c>
    </row>
    <row r="21" spans="1:7" ht="12.75">
      <c r="A21" s="20">
        <f>A4</f>
        <v>37330</v>
      </c>
      <c r="B21" s="18" t="str">
        <f>B4</f>
        <v>Sale</v>
      </c>
      <c r="C21" s="18">
        <v>275</v>
      </c>
      <c r="D21" s="18"/>
      <c r="E21" s="18">
        <f>-C21</f>
        <v>-275</v>
      </c>
      <c r="F21" s="21">
        <f>F19</f>
        <v>12.5</v>
      </c>
      <c r="G21" s="22">
        <f>E21*F21</f>
        <v>-3437.5</v>
      </c>
    </row>
    <row r="22" spans="1:7" ht="12.75">
      <c r="A22" s="17"/>
      <c r="B22" s="18"/>
      <c r="C22" s="18">
        <v>125</v>
      </c>
      <c r="D22" s="18"/>
      <c r="E22" s="8">
        <f>-C22</f>
        <v>-125</v>
      </c>
      <c r="F22" s="9">
        <f>F18</f>
        <v>12</v>
      </c>
      <c r="G22" s="23">
        <f>E22*F22</f>
        <v>-1500</v>
      </c>
    </row>
    <row r="23" spans="1:7" ht="12.75">
      <c r="A23" s="17"/>
      <c r="B23" s="18"/>
      <c r="C23" s="18"/>
      <c r="D23" s="18"/>
      <c r="E23" s="18">
        <f>E20+E21+E22</f>
        <v>75</v>
      </c>
      <c r="F23" s="21">
        <f>G23/E23</f>
        <v>12</v>
      </c>
      <c r="G23" s="22">
        <f>G20+G21+G22</f>
        <v>900</v>
      </c>
    </row>
    <row r="24" spans="1:7" ht="12.75">
      <c r="A24" s="20">
        <f>A5</f>
        <v>37391</v>
      </c>
      <c r="B24" s="18" t="str">
        <f>B5</f>
        <v>Purchase </v>
      </c>
      <c r="C24" s="18">
        <f>C5</f>
        <v>350</v>
      </c>
      <c r="D24" s="21">
        <f>D5</f>
        <v>14</v>
      </c>
      <c r="E24" s="8">
        <f>C24</f>
        <v>350</v>
      </c>
      <c r="F24" s="9">
        <f>D24</f>
        <v>14</v>
      </c>
      <c r="G24" s="23">
        <f>E24*F24</f>
        <v>4900</v>
      </c>
    </row>
    <row r="25" spans="1:7" ht="12.75">
      <c r="A25" s="17"/>
      <c r="B25" s="18"/>
      <c r="C25" s="18"/>
      <c r="D25" s="18"/>
      <c r="E25" s="18">
        <f>E24+E23</f>
        <v>425</v>
      </c>
      <c r="F25" s="21"/>
      <c r="G25" s="22">
        <f>G24+G23</f>
        <v>5800</v>
      </c>
    </row>
    <row r="26" spans="1:7" ht="12.75">
      <c r="A26" s="20">
        <f>A6</f>
        <v>37438</v>
      </c>
      <c r="B26" s="18" t="str">
        <f>B6</f>
        <v>Purchase </v>
      </c>
      <c r="C26" s="18">
        <f>C6</f>
        <v>510</v>
      </c>
      <c r="D26" s="21">
        <f>D6</f>
        <v>14.5</v>
      </c>
      <c r="E26" s="8">
        <f>C26</f>
        <v>510</v>
      </c>
      <c r="F26" s="9">
        <f>D26</f>
        <v>14.5</v>
      </c>
      <c r="G26" s="23">
        <f>E26*F26</f>
        <v>7395</v>
      </c>
    </row>
    <row r="27" spans="1:7" ht="12.75">
      <c r="A27" s="17"/>
      <c r="B27" s="18"/>
      <c r="C27" s="18"/>
      <c r="D27" s="18"/>
      <c r="E27" s="18">
        <f>E25+E26</f>
        <v>935</v>
      </c>
      <c r="F27" s="18"/>
      <c r="G27" s="22">
        <f>G25+G26</f>
        <v>13195</v>
      </c>
    </row>
    <row r="28" spans="1:7" ht="12.75">
      <c r="A28" s="20">
        <f>A7</f>
        <v>37493</v>
      </c>
      <c r="B28" s="18" t="str">
        <f>B7</f>
        <v>Sale</v>
      </c>
      <c r="C28" s="18">
        <f>C26</f>
        <v>510</v>
      </c>
      <c r="D28" s="21">
        <f>D26</f>
        <v>14.5</v>
      </c>
      <c r="E28" s="18">
        <f>-C28</f>
        <v>-510</v>
      </c>
      <c r="F28" s="21">
        <f>D28</f>
        <v>14.5</v>
      </c>
      <c r="G28" s="22">
        <f>E28*F28</f>
        <v>-7395</v>
      </c>
    </row>
    <row r="29" spans="1:7" ht="12.75">
      <c r="A29" s="17"/>
      <c r="B29" s="18"/>
      <c r="C29" s="18">
        <f>290</f>
        <v>290</v>
      </c>
      <c r="D29" s="21">
        <f>D24</f>
        <v>14</v>
      </c>
      <c r="E29" s="8">
        <f>-C29</f>
        <v>-290</v>
      </c>
      <c r="F29" s="9">
        <f>D29</f>
        <v>14</v>
      </c>
      <c r="G29" s="23">
        <f>E29*F29</f>
        <v>-4060</v>
      </c>
    </row>
    <row r="30" spans="1:7" ht="12.75">
      <c r="A30" s="17"/>
      <c r="B30" s="18"/>
      <c r="C30" s="18"/>
      <c r="D30" s="18"/>
      <c r="E30" s="18">
        <f>E27+E28+E29</f>
        <v>135</v>
      </c>
      <c r="F30" s="18"/>
      <c r="G30" s="22">
        <f>G27+G28+G29</f>
        <v>1740</v>
      </c>
    </row>
    <row r="31" spans="1:7" ht="12.75">
      <c r="A31" s="20">
        <f>A8</f>
        <v>37560</v>
      </c>
      <c r="B31" s="18" t="str">
        <f>B8</f>
        <v>Purchase </v>
      </c>
      <c r="C31" s="18">
        <f>C8</f>
        <v>650</v>
      </c>
      <c r="D31" s="21">
        <f>D8</f>
        <v>15</v>
      </c>
      <c r="E31" s="8">
        <f>C31</f>
        <v>650</v>
      </c>
      <c r="F31" s="9">
        <f>D31</f>
        <v>15</v>
      </c>
      <c r="G31" s="23">
        <f>E31*F31</f>
        <v>9750</v>
      </c>
    </row>
    <row r="32" spans="1:7" ht="12.75">
      <c r="A32" s="24"/>
      <c r="B32" s="8"/>
      <c r="C32" s="8"/>
      <c r="D32" s="8"/>
      <c r="E32" s="25">
        <f>E30+E31</f>
        <v>785</v>
      </c>
      <c r="F32" s="25"/>
      <c r="G32" s="26">
        <f>G30+G31</f>
        <v>11490</v>
      </c>
    </row>
    <row r="34" spans="1:7" ht="12.75">
      <c r="A34" s="14" t="s">
        <v>17</v>
      </c>
      <c r="B34" s="15"/>
      <c r="C34" s="15"/>
      <c r="D34" s="15"/>
      <c r="E34" s="15"/>
      <c r="F34" s="15"/>
      <c r="G34" s="16"/>
    </row>
    <row r="35" spans="1:7" ht="12.75">
      <c r="A35" s="20">
        <f aca="true" t="shared" si="1" ref="A35:E36">A18</f>
        <v>37257</v>
      </c>
      <c r="B35" s="18" t="str">
        <f t="shared" si="1"/>
        <v>Beg Inv</v>
      </c>
      <c r="C35" s="18">
        <f t="shared" si="1"/>
        <v>200</v>
      </c>
      <c r="D35" s="21">
        <f t="shared" si="1"/>
        <v>12</v>
      </c>
      <c r="E35" s="18">
        <f t="shared" si="1"/>
        <v>200</v>
      </c>
      <c r="F35" s="21">
        <f>D35</f>
        <v>12</v>
      </c>
      <c r="G35" s="22">
        <f>F35*E35</f>
        <v>2400</v>
      </c>
    </row>
    <row r="36" spans="1:7" ht="12.75">
      <c r="A36" s="20">
        <f t="shared" si="1"/>
        <v>37288</v>
      </c>
      <c r="B36" s="18" t="str">
        <f t="shared" si="1"/>
        <v>Purchase </v>
      </c>
      <c r="C36" s="18">
        <f t="shared" si="1"/>
        <v>275</v>
      </c>
      <c r="D36" s="21">
        <f t="shared" si="1"/>
        <v>12.5</v>
      </c>
      <c r="E36" s="8">
        <f t="shared" si="1"/>
        <v>275</v>
      </c>
      <c r="F36" s="9">
        <f>D36</f>
        <v>12.5</v>
      </c>
      <c r="G36" s="23">
        <f>E36*F36</f>
        <v>3437.5</v>
      </c>
    </row>
    <row r="37" spans="1:7" ht="12.75">
      <c r="A37" s="17"/>
      <c r="B37" s="18"/>
      <c r="C37" s="18"/>
      <c r="D37" s="18"/>
      <c r="E37" s="18">
        <f>E35+E36</f>
        <v>475</v>
      </c>
      <c r="F37" s="21">
        <f>G37/E37</f>
        <v>12.289473684210526</v>
      </c>
      <c r="G37" s="22">
        <f>G35+G36</f>
        <v>5837.5</v>
      </c>
    </row>
    <row r="38" spans="1:7" ht="12.75">
      <c r="A38" s="20">
        <f>A21</f>
        <v>37330</v>
      </c>
      <c r="B38" s="18" t="str">
        <f>B21</f>
        <v>Sale</v>
      </c>
      <c r="C38" s="18">
        <f>C35</f>
        <v>200</v>
      </c>
      <c r="D38" s="21">
        <f>D35</f>
        <v>12</v>
      </c>
      <c r="E38" s="18">
        <f>-C38</f>
        <v>-200</v>
      </c>
      <c r="F38" s="21">
        <f>D38</f>
        <v>12</v>
      </c>
      <c r="G38" s="22">
        <f>E38*F38</f>
        <v>-2400</v>
      </c>
    </row>
    <row r="39" spans="1:7" ht="12.75">
      <c r="A39" s="17"/>
      <c r="B39" s="18"/>
      <c r="C39" s="18">
        <f>C38</f>
        <v>200</v>
      </c>
      <c r="D39" s="21">
        <f>D36</f>
        <v>12.5</v>
      </c>
      <c r="E39" s="8">
        <f>-C39</f>
        <v>-200</v>
      </c>
      <c r="F39" s="9">
        <f>D39</f>
        <v>12.5</v>
      </c>
      <c r="G39" s="23">
        <f>F39*E39</f>
        <v>-2500</v>
      </c>
    </row>
    <row r="40" spans="1:7" ht="12.75">
      <c r="A40" s="17"/>
      <c r="B40" s="18"/>
      <c r="C40" s="18"/>
      <c r="D40" s="18"/>
      <c r="E40" s="18">
        <f>SUM(E37:E39)</f>
        <v>75</v>
      </c>
      <c r="F40" s="18"/>
      <c r="G40" s="19">
        <f>SUM(G37:G39)</f>
        <v>937.5</v>
      </c>
    </row>
    <row r="41" spans="1:7" ht="12.75">
      <c r="A41" s="20">
        <f>A24</f>
        <v>37391</v>
      </c>
      <c r="B41" s="18" t="str">
        <f>B24</f>
        <v>Purchase </v>
      </c>
      <c r="C41" s="18">
        <f>C24</f>
        <v>350</v>
      </c>
      <c r="D41" s="21">
        <f>D24</f>
        <v>14</v>
      </c>
      <c r="E41" s="8">
        <f>C41</f>
        <v>350</v>
      </c>
      <c r="F41" s="9">
        <f>D41</f>
        <v>14</v>
      </c>
      <c r="G41" s="23">
        <f>E41*F41</f>
        <v>4900</v>
      </c>
    </row>
    <row r="42" spans="1:7" ht="12.75">
      <c r="A42" s="17"/>
      <c r="B42" s="18"/>
      <c r="C42" s="18"/>
      <c r="D42" s="18"/>
      <c r="E42" s="18">
        <f>E40+E41</f>
        <v>425</v>
      </c>
      <c r="F42" s="18"/>
      <c r="G42" s="22">
        <f>G40+G41</f>
        <v>5837.5</v>
      </c>
    </row>
    <row r="43" spans="1:7" ht="12.75">
      <c r="A43" s="20">
        <f>A6</f>
        <v>37438</v>
      </c>
      <c r="B43" s="18" t="str">
        <f>B26</f>
        <v>Purchase </v>
      </c>
      <c r="C43" s="18">
        <f>C26</f>
        <v>510</v>
      </c>
      <c r="D43" s="21">
        <f>D26</f>
        <v>14.5</v>
      </c>
      <c r="E43" s="8">
        <f>C43</f>
        <v>510</v>
      </c>
      <c r="F43" s="9">
        <f>D43</f>
        <v>14.5</v>
      </c>
      <c r="G43" s="23">
        <f>E43*F43</f>
        <v>7395</v>
      </c>
    </row>
    <row r="44" spans="1:7" ht="12.75">
      <c r="A44" s="17"/>
      <c r="B44" s="18"/>
      <c r="C44" s="18"/>
      <c r="D44" s="18"/>
      <c r="E44" s="18">
        <f>E42+E43</f>
        <v>935</v>
      </c>
      <c r="F44" s="18"/>
      <c r="G44" s="22">
        <f>G42+G43</f>
        <v>13232.5</v>
      </c>
    </row>
    <row r="45" spans="1:7" ht="12.75">
      <c r="A45" s="20">
        <f>A28</f>
        <v>37493</v>
      </c>
      <c r="B45" s="18" t="str">
        <f>B28</f>
        <v>Sale</v>
      </c>
      <c r="C45" s="18">
        <f>75</f>
        <v>75</v>
      </c>
      <c r="D45" s="21">
        <f>D36</f>
        <v>12.5</v>
      </c>
      <c r="E45" s="18">
        <f>-C45</f>
        <v>-75</v>
      </c>
      <c r="F45" s="21">
        <f>D45</f>
        <v>12.5</v>
      </c>
      <c r="G45" s="22">
        <f>F45*E45</f>
        <v>-937.5</v>
      </c>
    </row>
    <row r="46" spans="1:7" ht="12.75">
      <c r="A46" s="17"/>
      <c r="B46" s="18"/>
      <c r="C46" s="18">
        <f>C41</f>
        <v>350</v>
      </c>
      <c r="D46" s="21">
        <f>D41</f>
        <v>14</v>
      </c>
      <c r="E46" s="18">
        <f>-C46</f>
        <v>-350</v>
      </c>
      <c r="F46" s="21">
        <f>D46</f>
        <v>14</v>
      </c>
      <c r="G46" s="22">
        <f>F46*E46</f>
        <v>-4900</v>
      </c>
    </row>
    <row r="47" spans="1:7" ht="12.75">
      <c r="A47" s="17"/>
      <c r="B47" s="18"/>
      <c r="C47" s="18">
        <f>375</f>
        <v>375</v>
      </c>
      <c r="D47" s="21">
        <f>D43</f>
        <v>14.5</v>
      </c>
      <c r="E47" s="8">
        <f>-C47</f>
        <v>-375</v>
      </c>
      <c r="F47" s="9">
        <f>D47</f>
        <v>14.5</v>
      </c>
      <c r="G47" s="23">
        <f>F47*E47</f>
        <v>-5437.5</v>
      </c>
    </row>
    <row r="48" spans="1:7" ht="12.75">
      <c r="A48" s="17"/>
      <c r="B48" s="18"/>
      <c r="C48" s="18"/>
      <c r="D48" s="18"/>
      <c r="E48" s="18">
        <f>SUM(E44:E47)</f>
        <v>135</v>
      </c>
      <c r="F48" s="18"/>
      <c r="G48" s="22">
        <f>SUM(G44:G47)</f>
        <v>1957.5</v>
      </c>
    </row>
    <row r="49" spans="1:7" ht="12.75">
      <c r="A49" s="20">
        <f>A31</f>
        <v>37560</v>
      </c>
      <c r="B49" s="18" t="str">
        <f>B31</f>
        <v>Purchase </v>
      </c>
      <c r="C49" s="18">
        <f>C31</f>
        <v>650</v>
      </c>
      <c r="D49" s="21">
        <f>D31</f>
        <v>15</v>
      </c>
      <c r="E49" s="8">
        <f>C49</f>
        <v>650</v>
      </c>
      <c r="F49" s="9">
        <f>D49</f>
        <v>15</v>
      </c>
      <c r="G49" s="23">
        <f>F49*E49</f>
        <v>9750</v>
      </c>
    </row>
    <row r="50" spans="1:7" ht="12.75">
      <c r="A50" s="24"/>
      <c r="B50" s="8"/>
      <c r="C50" s="8"/>
      <c r="D50" s="8"/>
      <c r="E50" s="25">
        <f>E48+E49</f>
        <v>785</v>
      </c>
      <c r="F50" s="25"/>
      <c r="G50" s="26">
        <f>G48+G49</f>
        <v>11707.5</v>
      </c>
    </row>
    <row r="54" spans="1:3" ht="12.75">
      <c r="A54" s="10"/>
      <c r="B54" s="11" t="s">
        <v>10</v>
      </c>
      <c r="C54" s="11" t="s">
        <v>17</v>
      </c>
    </row>
    <row r="55" spans="1:3" ht="12.75">
      <c r="A55" s="10" t="s">
        <v>18</v>
      </c>
      <c r="B55" s="12">
        <f>C11</f>
        <v>27882.5</v>
      </c>
      <c r="C55" s="12">
        <f>B55</f>
        <v>27882.5</v>
      </c>
    </row>
    <row r="56" spans="1:3" ht="12.75">
      <c r="A56" s="10" t="s">
        <v>19</v>
      </c>
      <c r="B56" s="12">
        <f>G32</f>
        <v>11490</v>
      </c>
      <c r="C56" s="12">
        <f>G50</f>
        <v>11707.5</v>
      </c>
    </row>
    <row r="57" spans="1:3" ht="12.75">
      <c r="A57" s="10" t="s">
        <v>20</v>
      </c>
      <c r="B57" s="12">
        <f>B55-B56</f>
        <v>16392.5</v>
      </c>
      <c r="C57" s="12">
        <f>C55-C56</f>
        <v>16175</v>
      </c>
    </row>
    <row r="58" spans="1:3" ht="12.75">
      <c r="A58" s="10"/>
      <c r="B58" s="10"/>
      <c r="C58" s="10"/>
    </row>
    <row r="59" spans="1:3" ht="12.75">
      <c r="A59" s="10" t="s">
        <v>22</v>
      </c>
      <c r="B59" s="12">
        <f>C14</f>
        <v>35200</v>
      </c>
      <c r="C59" s="12">
        <f>B59</f>
        <v>35200</v>
      </c>
    </row>
    <row r="60" spans="1:3" ht="12.75">
      <c r="A60" s="10" t="s">
        <v>23</v>
      </c>
      <c r="B60" s="12">
        <f>B59-B57</f>
        <v>18807.5</v>
      </c>
      <c r="C60" s="12">
        <f>C59-C57</f>
        <v>19025</v>
      </c>
    </row>
    <row r="61" spans="1:3" ht="12.75">
      <c r="A61" s="10"/>
      <c r="B61" s="10"/>
      <c r="C61" s="10"/>
    </row>
    <row r="62" spans="1:3" ht="12.75">
      <c r="A62" s="10" t="s">
        <v>24</v>
      </c>
      <c r="B62" s="13">
        <v>10000</v>
      </c>
      <c r="C62" s="13">
        <f>10000</f>
        <v>10000</v>
      </c>
    </row>
    <row r="63" spans="1:3" ht="12.75">
      <c r="A63" s="10"/>
      <c r="B63" s="10"/>
      <c r="C63" s="10"/>
    </row>
    <row r="64" spans="1:3" ht="12.75">
      <c r="A64" s="10" t="s">
        <v>25</v>
      </c>
      <c r="B64" s="12">
        <f>B60-B62</f>
        <v>8807.5</v>
      </c>
      <c r="C64" s="12">
        <f>C60-C62</f>
        <v>9025</v>
      </c>
    </row>
    <row r="65" spans="1:3" ht="13.5" thickBot="1">
      <c r="A65" s="35" t="s">
        <v>26</v>
      </c>
      <c r="B65" s="36">
        <f>B64*0.3</f>
        <v>2642.25</v>
      </c>
      <c r="C65" s="36">
        <f>C64*0.3</f>
        <v>2707.5</v>
      </c>
    </row>
    <row r="66" spans="1:3" ht="16.5" thickBot="1">
      <c r="A66" s="37" t="s">
        <v>27</v>
      </c>
      <c r="B66" s="38">
        <f>B64-B65</f>
        <v>6165.25</v>
      </c>
      <c r="C66" s="39">
        <f>C64-C65</f>
        <v>6317.5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Lafayette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ITech</dc:creator>
  <cp:keywords/>
  <dc:description/>
  <cp:lastModifiedBy>George Lyons</cp:lastModifiedBy>
  <cp:lastPrinted>2003-01-09T01:00:29Z</cp:lastPrinted>
  <dcterms:created xsi:type="dcterms:W3CDTF">2002-11-12T15:46:17Z</dcterms:created>
  <dcterms:modified xsi:type="dcterms:W3CDTF">2003-01-09T01:14:10Z</dcterms:modified>
  <cp:category/>
  <cp:version/>
  <cp:contentType/>
  <cp:contentStatus/>
</cp:coreProperties>
</file>